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8"/>
  </bookViews>
  <sheets>
    <sheet name="Rigidezza_P6" sheetId="5" r:id="rId1"/>
    <sheet name="Rigidezza_P7-15-23" sheetId="8" r:id="rId2"/>
    <sheet name="Rigidezza_P21" sheetId="9" r:id="rId3"/>
    <sheet name="Rigidezza_P30" sheetId="6" r:id="rId4"/>
    <sheet name="Rigidezza_P29" sheetId="11" r:id="rId5"/>
    <sheet name="Rigidezza_P22" sheetId="18" r:id="rId6"/>
    <sheet name="Rigidezza_P5-14" sheetId="12" r:id="rId7"/>
    <sheet name="Rigidezza_P8-16-24-31" sheetId="14" r:id="rId8"/>
    <sheet name="Rigidezza_P13" sheetId="15" r:id="rId9"/>
  </sheets>
  <calcPr calcId="124519"/>
</workbook>
</file>

<file path=xl/calcChain.xml><?xml version="1.0" encoding="utf-8"?>
<calcChain xmlns="http://schemas.openxmlformats.org/spreadsheetml/2006/main">
  <c r="G32" i="18"/>
  <c r="M32" s="1"/>
  <c r="O32" s="1"/>
  <c r="E32"/>
  <c r="L31"/>
  <c r="M31" s="1"/>
  <c r="O31" s="1"/>
  <c r="G31"/>
  <c r="E31"/>
  <c r="L30"/>
  <c r="M30" s="1"/>
  <c r="O30" s="1"/>
  <c r="G30"/>
  <c r="E30"/>
  <c r="G28"/>
  <c r="L28" s="1"/>
  <c r="O28" s="1"/>
  <c r="L27"/>
  <c r="O27" s="1"/>
  <c r="G27"/>
  <c r="O26"/>
  <c r="L26"/>
  <c r="G26"/>
  <c r="I26" s="1"/>
  <c r="C26"/>
  <c r="C27" s="1"/>
  <c r="H21"/>
  <c r="K21" s="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15"/>
  <c r="G32" s="1"/>
  <c r="M32" s="1"/>
  <c r="O32" s="1"/>
  <c r="M31"/>
  <c r="O31" s="1"/>
  <c r="L31"/>
  <c r="E31"/>
  <c r="G31" s="1"/>
  <c r="M30"/>
  <c r="O30" s="1"/>
  <c r="L30"/>
  <c r="E30"/>
  <c r="G30" s="1"/>
  <c r="L28"/>
  <c r="O28" s="1"/>
  <c r="G28"/>
  <c r="L27"/>
  <c r="O27" s="1"/>
  <c r="G27"/>
  <c r="L26"/>
  <c r="O26" s="1"/>
  <c r="G26"/>
  <c r="C26"/>
  <c r="C27" s="1"/>
  <c r="J21"/>
  <c r="H21"/>
  <c r="K21" s="1"/>
  <c r="G21"/>
  <c r="L20"/>
  <c r="I20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4"/>
  <c r="G32" s="1"/>
  <c r="M32" s="1"/>
  <c r="O32" s="1"/>
  <c r="M31"/>
  <c r="O31" s="1"/>
  <c r="L31"/>
  <c r="E31"/>
  <c r="G31" s="1"/>
  <c r="L30"/>
  <c r="M30" s="1"/>
  <c r="O30" s="1"/>
  <c r="G30"/>
  <c r="E30"/>
  <c r="G28"/>
  <c r="L28" s="1"/>
  <c r="O28" s="1"/>
  <c r="O27"/>
  <c r="L27"/>
  <c r="G27"/>
  <c r="O26"/>
  <c r="L26"/>
  <c r="G26"/>
  <c r="I26" s="1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G32" i="12"/>
  <c r="M32" s="1"/>
  <c r="O32" s="1"/>
  <c r="E32"/>
  <c r="M31"/>
  <c r="O31" s="1"/>
  <c r="L31"/>
  <c r="E31"/>
  <c r="G31" s="1"/>
  <c r="O30"/>
  <c r="M30"/>
  <c r="L30"/>
  <c r="E30"/>
  <c r="G30" s="1"/>
  <c r="I30" s="1"/>
  <c r="L28"/>
  <c r="O28" s="1"/>
  <c r="G28"/>
  <c r="L27"/>
  <c r="O27" s="1"/>
  <c r="G27"/>
  <c r="C27"/>
  <c r="L26"/>
  <c r="O26" s="1"/>
  <c r="G26"/>
  <c r="I26" s="1"/>
  <c r="I27" s="1"/>
  <c r="C26"/>
  <c r="J21"/>
  <c r="H21"/>
  <c r="K21" s="1"/>
  <c r="G21"/>
  <c r="I20"/>
  <c r="L20" s="1"/>
  <c r="G20"/>
  <c r="J20" s="1"/>
  <c r="J19"/>
  <c r="I19"/>
  <c r="L19" s="1"/>
  <c r="G19"/>
  <c r="J18"/>
  <c r="G18"/>
  <c r="I17"/>
  <c r="G17"/>
  <c r="L15"/>
  <c r="J15"/>
  <c r="L14"/>
  <c r="J14"/>
  <c r="L13"/>
  <c r="J13"/>
  <c r="J12"/>
  <c r="G12"/>
  <c r="I11"/>
  <c r="G11"/>
  <c r="E32" i="11"/>
  <c r="G32" s="1"/>
  <c r="M32" s="1"/>
  <c r="O32" s="1"/>
  <c r="L31"/>
  <c r="M31" s="1"/>
  <c r="O31" s="1"/>
  <c r="G31"/>
  <c r="E31"/>
  <c r="L30"/>
  <c r="M30" s="1"/>
  <c r="O30" s="1"/>
  <c r="E30"/>
  <c r="G30" s="1"/>
  <c r="G28"/>
  <c r="L28" s="1"/>
  <c r="O28" s="1"/>
  <c r="L27"/>
  <c r="O27" s="1"/>
  <c r="G27"/>
  <c r="L26"/>
  <c r="O26" s="1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9"/>
  <c r="G32" s="1"/>
  <c r="M32" s="1"/>
  <c r="O32" s="1"/>
  <c r="L31"/>
  <c r="M31" s="1"/>
  <c r="O31" s="1"/>
  <c r="E31"/>
  <c r="G31" s="1"/>
  <c r="M30"/>
  <c r="O30" s="1"/>
  <c r="L30"/>
  <c r="E30"/>
  <c r="G30" s="1"/>
  <c r="G28"/>
  <c r="L28" s="1"/>
  <c r="O28" s="1"/>
  <c r="L27"/>
  <c r="O27" s="1"/>
  <c r="G27"/>
  <c r="L26"/>
  <c r="O26" s="1"/>
  <c r="G26"/>
  <c r="I26" s="1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I30" i="18" l="1"/>
  <c r="I31" s="1"/>
  <c r="I30" i="11"/>
  <c r="I31" s="1"/>
  <c r="Q26"/>
  <c r="I26"/>
  <c r="I27" s="1"/>
  <c r="I30" i="9"/>
  <c r="I31" s="1"/>
  <c r="Q26" i="12"/>
  <c r="Q27" s="1"/>
  <c r="Q28" s="1"/>
  <c r="Q26" i="14"/>
  <c r="Q27" s="1"/>
  <c r="Q28" s="1"/>
  <c r="Q30"/>
  <c r="Q31" s="1"/>
  <c r="Q26" i="18"/>
  <c r="Q27" s="1"/>
  <c r="Q28" s="1"/>
  <c r="Q30"/>
  <c r="Q31" s="1"/>
  <c r="Q26" i="9"/>
  <c r="Q27" s="1"/>
  <c r="I27" i="18"/>
  <c r="L2"/>
  <c r="Q26" i="15"/>
  <c r="Q27" s="1"/>
  <c r="I26"/>
  <c r="I27" s="1"/>
  <c r="Q30"/>
  <c r="Q31" s="1"/>
  <c r="I30"/>
  <c r="I31" s="1"/>
  <c r="L2"/>
  <c r="I27" i="14"/>
  <c r="I30"/>
  <c r="I31" s="1"/>
  <c r="L2"/>
  <c r="I31" i="12"/>
  <c r="I28" s="1"/>
  <c r="Q30"/>
  <c r="Q31" s="1"/>
  <c r="L2"/>
  <c r="I27" i="9"/>
  <c r="Q30"/>
  <c r="Q31" s="1"/>
  <c r="L2" i="11"/>
  <c r="Q27"/>
  <c r="Q28" s="1"/>
  <c r="Q30"/>
  <c r="Q31" s="1"/>
  <c r="L2" i="9"/>
  <c r="G32" i="8"/>
  <c r="M32" s="1"/>
  <c r="O32" s="1"/>
  <c r="E32"/>
  <c r="L31"/>
  <c r="M31" s="1"/>
  <c r="O31" s="1"/>
  <c r="E31"/>
  <c r="G31" s="1"/>
  <c r="L30"/>
  <c r="M30" s="1"/>
  <c r="O30" s="1"/>
  <c r="G30"/>
  <c r="E30"/>
  <c r="G28"/>
  <c r="L28" s="1"/>
  <c r="O28" s="1"/>
  <c r="L27"/>
  <c r="O27" s="1"/>
  <c r="G27"/>
  <c r="I26" s="1"/>
  <c r="I27" s="1"/>
  <c r="O26"/>
  <c r="L26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E32" i="6"/>
  <c r="G32" s="1"/>
  <c r="M32" s="1"/>
  <c r="O32" s="1"/>
  <c r="L31"/>
  <c r="E31"/>
  <c r="G31" s="1"/>
  <c r="L30"/>
  <c r="G30"/>
  <c r="E30"/>
  <c r="G28"/>
  <c r="L28" s="1"/>
  <c r="O28" s="1"/>
  <c r="O27"/>
  <c r="L27"/>
  <c r="M31" s="1"/>
  <c r="O31" s="1"/>
  <c r="G27"/>
  <c r="L26"/>
  <c r="O26" s="1"/>
  <c r="G26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E30" i="5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6"/>
  <c r="G28"/>
  <c r="L28" s="1"/>
  <c r="O28" s="1"/>
  <c r="G27"/>
  <c r="C26"/>
  <c r="C27" s="1"/>
  <c r="L2" s="1"/>
  <c r="I28" i="11" l="1"/>
  <c r="I28" i="14"/>
  <c r="L3" s="1"/>
  <c r="L5" s="1"/>
  <c r="I28" i="18"/>
  <c r="L7" s="1"/>
  <c r="Q26" i="6"/>
  <c r="Q27" s="1"/>
  <c r="I30"/>
  <c r="I31" s="1"/>
  <c r="Q26" i="8"/>
  <c r="Q30"/>
  <c r="Q31" s="1"/>
  <c r="Q28" s="1"/>
  <c r="I30"/>
  <c r="I31" s="1"/>
  <c r="I28" s="1"/>
  <c r="I28" i="15"/>
  <c r="Q28"/>
  <c r="L3" i="12"/>
  <c r="L5" s="1"/>
  <c r="L7"/>
  <c r="I28" i="9"/>
  <c r="Q28"/>
  <c r="L3" i="11"/>
  <c r="L5" s="1"/>
  <c r="L7"/>
  <c r="Q27" i="8"/>
  <c r="M30" i="6"/>
  <c r="O30" s="1"/>
  <c r="Q30" s="1"/>
  <c r="Q31" s="1"/>
  <c r="I26"/>
  <c r="I27" s="1"/>
  <c r="L2" i="8"/>
  <c r="L2" i="6"/>
  <c r="M31" i="5"/>
  <c r="O31" s="1"/>
  <c r="M30"/>
  <c r="O30" s="1"/>
  <c r="I30"/>
  <c r="I31" s="1"/>
  <c r="I26"/>
  <c r="I27" s="1"/>
  <c r="Q26"/>
  <c r="Q27" s="1"/>
  <c r="L3" i="9" l="1"/>
  <c r="L5" s="1"/>
  <c r="L7" i="14"/>
  <c r="L3" i="18"/>
  <c r="L5" s="1"/>
  <c r="L3" i="15"/>
  <c r="L5" s="1"/>
  <c r="L7"/>
  <c r="L7" i="9"/>
  <c r="Q28" i="6"/>
  <c r="I28"/>
  <c r="L3" i="8"/>
  <c r="L5" s="1"/>
  <c r="L7"/>
  <c r="Q30" i="5"/>
  <c r="Q31" s="1"/>
  <c r="Q28" s="1"/>
  <c r="I28"/>
  <c r="L3" i="6" l="1"/>
  <c r="L5" s="1"/>
  <c r="L7"/>
  <c r="L7" i="5"/>
  <c r="L3"/>
  <c r="L5" s="1"/>
</calcChain>
</file>

<file path=xl/sharedStrings.xml><?xml version="1.0" encoding="utf-8"?>
<sst xmlns="http://schemas.openxmlformats.org/spreadsheetml/2006/main" count="576" uniqueCount="43">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</sst>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9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0.64062129531836021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40.994172814644081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0.5934974394669591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1" customFormat="1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</row>
    <row r="28" spans="2:18" s="1" customFormat="1"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1.380027314135841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</v>
      </c>
      <c r="R28" s="8"/>
    </row>
    <row r="29" spans="2:18" s="1" customFormat="1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50029411.764705889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</row>
    <row r="32" spans="2:18" s="1" customFormat="1"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89" priority="58" stopIfTrue="1">
      <formula>"$F$12=2"</formula>
    </cfRule>
  </conditionalFormatting>
  <conditionalFormatting sqref="K13">
    <cfRule type="expression" dxfId="88" priority="57" stopIfTrue="1">
      <formula>B18&lt;&gt;2</formula>
    </cfRule>
  </conditionalFormatting>
  <conditionalFormatting sqref="K14">
    <cfRule type="expression" dxfId="87" priority="54" stopIfTrue="1">
      <formula>B18&lt;&gt;2</formula>
    </cfRule>
  </conditionalFormatting>
  <conditionalFormatting sqref="K15 K20">
    <cfRule type="expression" dxfId="86" priority="53" stopIfTrue="1">
      <formula>$B$18&lt;&gt;2</formula>
    </cfRule>
  </conditionalFormatting>
  <conditionalFormatting sqref="K19:K20">
    <cfRule type="expression" dxfId="85" priority="49" stopIfTrue="1">
      <formula>$B$13=1</formula>
    </cfRule>
    <cfRule type="expression" dxfId="84" priority="50" stopIfTrue="1">
      <formula>$B$12=1</formula>
    </cfRule>
    <cfRule type="expression" dxfId="83" priority="52" stopIfTrue="1">
      <formula>$B$18&lt;&gt;2</formula>
    </cfRule>
  </conditionalFormatting>
  <conditionalFormatting sqref="J18 H19:H20 K19:K20">
    <cfRule type="expression" dxfId="82" priority="45" stopIfTrue="1">
      <formula>$B$13=1</formula>
    </cfRule>
  </conditionalFormatting>
  <conditionalFormatting sqref="G18 J18 G19:H21 I19:I20 J19:K21 L19:L20">
    <cfRule type="expression" dxfId="81" priority="42">
      <formula>$B$8&gt;2</formula>
    </cfRule>
  </conditionalFormatting>
  <conditionalFormatting sqref="G12 J12 G13:L15">
    <cfRule type="expression" dxfId="80" priority="22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T46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0.60945177797807704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38.999595691256978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0.60680315110891125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0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0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0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0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0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</row>
    <row r="22" spans="1:20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</row>
    <row r="27" spans="1:20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50029411.764705889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50029411.764705889</v>
      </c>
      <c r="R27" s="16" t="s">
        <v>16</v>
      </c>
      <c r="S27" s="1"/>
      <c r="T27" s="1"/>
    </row>
    <row r="28" spans="1:20">
      <c r="A28" s="1"/>
      <c r="B28" s="8"/>
      <c r="C28" s="8"/>
      <c r="D28" s="8"/>
      <c r="E28" s="8"/>
      <c r="F28" s="8"/>
      <c r="G28" s="9">
        <f>H15</f>
        <v>3.4</v>
      </c>
      <c r="H28" s="8" t="s">
        <v>17</v>
      </c>
      <c r="I28" s="9">
        <f>IF(B3&lt;3,C27/(I27+I31)*2,0)</f>
        <v>1.6297661297661297</v>
      </c>
      <c r="J28" s="8"/>
      <c r="K28" s="8"/>
      <c r="L28" s="9">
        <f>G28</f>
        <v>3.4</v>
      </c>
      <c r="M28" s="8"/>
      <c r="N28" s="8"/>
      <c r="O28" s="9">
        <f>L28</f>
        <v>3.4</v>
      </c>
      <c r="P28" s="8" t="s">
        <v>18</v>
      </c>
      <c r="Q28" s="9">
        <f>IF(B8&lt;3,C27/(Q27+Q31)*2,0)</f>
        <v>0</v>
      </c>
      <c r="R28" s="8"/>
      <c r="S28" s="1"/>
      <c r="T28" s="1"/>
    </row>
    <row r="29" spans="1:20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</row>
    <row r="30" spans="1:20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</row>
    <row r="31" spans="1:20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39558139.534883723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  <c r="T31" s="1"/>
    </row>
    <row r="32" spans="1:20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</row>
    <row r="33" spans="1:20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</row>
    <row r="34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</row>
    <row r="35" spans="1:2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</row>
    <row r="36" spans="1:20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</row>
    <row r="37" spans="1:20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</sheetData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0.61931292516256664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39.630623062319806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0.60244876738134301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3.05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1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38659090.909090906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38659090.909090906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1.5461972039153249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55770491.803278692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55770491.803278692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35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0.57459782961019468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36.769247132588475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0.6233912800884277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19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19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19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</row>
    <row r="27" spans="1:19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34714285.714285709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</row>
    <row r="28" spans="1:19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1.9658272402837618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0</v>
      </c>
      <c r="R28" s="8"/>
      <c r="S28" s="1"/>
    </row>
    <row r="29" spans="1:19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</row>
    <row r="30" spans="1:19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</row>
    <row r="31" spans="1:19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39558139.534883723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39558139.534883723</v>
      </c>
      <c r="R31" s="16" t="s">
        <v>16</v>
      </c>
      <c r="S31" s="1"/>
    </row>
    <row r="32" spans="1:19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</sheetData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U43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63.991273962055544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0.44716240515766847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28.614491973976044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0.70605399308535421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73003378.378378376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34714285.714285709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34714285.714285709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4.2059559559559565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4.9000000000000004</v>
      </c>
      <c r="F32" s="8"/>
      <c r="G32" s="9">
        <f>E32</f>
        <v>4.9000000000000004</v>
      </c>
      <c r="H32" s="16"/>
      <c r="I32" s="8"/>
      <c r="J32" s="8"/>
      <c r="K32" s="8"/>
      <c r="L32" s="8"/>
      <c r="M32" s="9">
        <f>G32</f>
        <v>4.9000000000000004</v>
      </c>
      <c r="N32" s="8"/>
      <c r="O32" s="9">
        <f>M32</f>
        <v>4.9000000000000004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0.89158335988529547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10.47922439554835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0.52026668602411119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0.25347440463719534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50029411.764705889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50029411.764705889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U46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0.81793632745878342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9.6136140515386383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0.53709817549956562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1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1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1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1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1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</row>
    <row r="27" spans="1:21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55770491.803278692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55770491.803278692</v>
      </c>
      <c r="R27" s="16" t="s">
        <v>16</v>
      </c>
      <c r="S27" s="1"/>
      <c r="T27" s="1"/>
      <c r="U27" s="1"/>
    </row>
    <row r="28" spans="1:21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0.48085585585585583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</v>
      </c>
      <c r="R28" s="8"/>
      <c r="S28" s="1"/>
      <c r="T28" s="1"/>
      <c r="U28" s="1"/>
    </row>
    <row r="29" spans="1:21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</row>
    <row r="30" spans="1:21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</row>
    <row r="31" spans="1:21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</row>
    <row r="32" spans="1:21">
      <c r="A32" s="1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1"/>
      <c r="T32" s="1"/>
      <c r="U32" s="1"/>
    </row>
    <row r="33" spans="1:21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</row>
    <row r="34" spans="1:2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</row>
    <row r="37" spans="1:21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W46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0.76654601861427096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9.0095980925514016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0.55075885328836427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3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39558139.534883723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4.3</v>
      </c>
      <c r="H28" s="8" t="s">
        <v>17</v>
      </c>
      <c r="I28" s="9">
        <f>IF(B3&lt;3,C27/(I27+I31)*2,0)</f>
        <v>0.67792792792792789</v>
      </c>
      <c r="J28" s="8"/>
      <c r="K28" s="8"/>
      <c r="L28" s="9">
        <f>G28</f>
        <v>4.3</v>
      </c>
      <c r="M28" s="8"/>
      <c r="N28" s="8"/>
      <c r="O28" s="9">
        <f>L28</f>
        <v>4.3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W46"/>
  <sheetViews>
    <sheetView tabSelected="1" workbookViewId="0">
      <selection activeCell="K16" sqref="K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11.753499299153059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0.71266186523470576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8.3762707335692266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0.56719833270688236</v>
      </c>
      <c r="M7" s="20" t="s">
        <v>22</v>
      </c>
      <c r="P7" s="18" t="s">
        <v>32</v>
      </c>
    </row>
    <row r="8" spans="2:16">
      <c r="B8" s="29">
        <v>3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70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3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>infinitamente rigide (incastro)</v>
      </c>
      <c r="P17" s="18" t="s">
        <v>23</v>
      </c>
    </row>
    <row r="18" spans="1:23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3">
      <c r="G19" s="13" t="str">
        <f>IF($B$13=2,"b","")</f>
        <v>b</v>
      </c>
      <c r="H19" s="26">
        <v>70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1:23">
      <c r="G20" s="13" t="str">
        <f>IF($B$13=2,"h","")</f>
        <v>h</v>
      </c>
      <c r="H20" s="26">
        <v>22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1:23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>
      <c r="A26" s="1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1"/>
      <c r="T26" s="1"/>
      <c r="U26" s="1"/>
      <c r="V26" s="1"/>
      <c r="W26" s="1"/>
    </row>
    <row r="27" spans="1:23">
      <c r="A27" s="1"/>
      <c r="B27" s="8" t="s">
        <v>13</v>
      </c>
      <c r="C27" s="17">
        <f>$C$21*C26/H5/100</f>
        <v>13408783.783783784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6414983.6065573776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6414983.6065573776</v>
      </c>
      <c r="R27" s="16" t="s">
        <v>16</v>
      </c>
      <c r="S27" s="1"/>
      <c r="T27" s="1"/>
      <c r="U27" s="1"/>
      <c r="V27" s="1"/>
      <c r="W27" s="1"/>
    </row>
    <row r="28" spans="1:23">
      <c r="A28" s="1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0.93158143027261131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</v>
      </c>
      <c r="R28" s="8"/>
      <c r="S28" s="1"/>
      <c r="T28" s="1"/>
      <c r="U28" s="1"/>
      <c r="V28" s="1"/>
      <c r="W28" s="1"/>
    </row>
    <row r="29" spans="1:23">
      <c r="A29" s="1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"/>
      <c r="T29" s="1"/>
      <c r="U29" s="1"/>
      <c r="V29" s="1"/>
      <c r="W29" s="1"/>
    </row>
    <row r="30" spans="1:23">
      <c r="A30" s="1"/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  <c r="S30" s="1"/>
      <c r="T30" s="1"/>
      <c r="U30" s="1"/>
      <c r="V30" s="1"/>
      <c r="W30" s="1"/>
    </row>
    <row r="31" spans="1:23">
      <c r="A31" s="1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22372159.09090909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38659090.909090906</v>
      </c>
      <c r="R31" s="16" t="s">
        <v>16</v>
      </c>
      <c r="S31" s="1"/>
      <c r="T31" s="1"/>
      <c r="U31" s="1"/>
      <c r="V31" s="1"/>
      <c r="W31" s="1"/>
    </row>
    <row r="32" spans="1:23">
      <c r="A32" s="1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1"/>
      <c r="T32" s="1"/>
      <c r="U32" s="1"/>
      <c r="V32" s="1"/>
      <c r="W32" s="1"/>
    </row>
    <row r="33" spans="1:23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</row>
    <row r="34" spans="1:2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</row>
    <row r="37" spans="1:23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</sheetData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Rigidezza_P6</vt:lpstr>
      <vt:lpstr>Rigidezza_P7-15-23</vt:lpstr>
      <vt:lpstr>Rigidezza_P21</vt:lpstr>
      <vt:lpstr>Rigidezza_P30</vt:lpstr>
      <vt:lpstr>Rigidezza_P29</vt:lpstr>
      <vt:lpstr>Rigidezza_P22</vt:lpstr>
      <vt:lpstr>Rigidezza_P5-14</vt:lpstr>
      <vt:lpstr>Rigidezza_P8-16-24-31</vt:lpstr>
      <vt:lpstr>Rigidezza_P13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2016-12-18T21:33:06Z</dcterms:modified>
</cp:coreProperties>
</file>